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10175"/>
  </bookViews>
  <sheets>
    <sheet name="汇总表" sheetId="5" r:id="rId1"/>
    <sheet name="报价单" sheetId="6" r:id="rId2"/>
    <sheet name="附件" sheetId="7"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<sst xmlns="http://schemas.openxmlformats.org/spreadsheetml/2006/main" count="232" uniqueCount="123">
  <si>
    <t>南昌应用师范学院二期宿舍及图书馆闸机智能化系统建设清单汇总表</t>
  </si>
  <si>
    <t>序号</t>
  </si>
  <si>
    <t>楼栋名称</t>
  </si>
  <si>
    <t>金额:(元)</t>
  </si>
  <si>
    <t>备注</t>
  </si>
  <si>
    <t>二期宿舍闸机设备安装</t>
  </si>
  <si>
    <t>图书馆闸机安装</t>
  </si>
  <si>
    <t>宿舍条屏</t>
  </si>
  <si>
    <t>税金</t>
  </si>
  <si>
    <t>含税总价</t>
  </si>
  <si>
    <t>特别说明：
1、报价人应巨细无疑综合考虑现场、图纸等可能发生的情况(如:运输条件、施工场地、施工界面等)；报价人也应深入理解技术要求和验收要求,所有在招标时提供的文件均认为已完整无误包含在报价之中（综合单价不因任何因素进行调增）。
2、安装费(包含除主材设备外之人工、辅材、机械、管理费、规费、措施费、利润、税金等为完成项目安装所发生的一切费用)
3、主材设备费(已综合考虑损耗、采保费、运输、税金等货到工地所发生的一切费用)</t>
  </si>
  <si>
    <t>南昌应用师范学院二期宿舍及图书馆闸机智能化系统建设清单</t>
  </si>
  <si>
    <t>名称</t>
  </si>
  <si>
    <t>品牌</t>
  </si>
  <si>
    <t>型号</t>
  </si>
  <si>
    <t>参数</t>
  </si>
  <si>
    <t>项目特征</t>
  </si>
  <si>
    <t>数量</t>
  </si>
  <si>
    <t>单位</t>
  </si>
  <si>
    <t>主材设备费
（元）</t>
  </si>
  <si>
    <t>安装费
（元）</t>
  </si>
  <si>
    <t>综合单价（元）</t>
  </si>
  <si>
    <t>小计（元）</t>
  </si>
  <si>
    <t>一、</t>
  </si>
  <si>
    <t>55寸宿管信息发布</t>
  </si>
  <si>
    <t>海康威视</t>
  </si>
  <si>
    <t>DS-D6055UN-B/D(宿管)</t>
  </si>
  <si>
    <t>55寸，3840 × 2160@60Hz，450cd/m2</t>
  </si>
  <si>
    <t>1.安装、固定 、设备二次转运
2.线缆回路编码
3.接线、接地
4.系统调试、通电检测验收 
5.详见图纸、招标文件及相关规范，完成本项工作安装的其他一切相关工程内容费用</t>
  </si>
  <si>
    <t>套</t>
  </si>
  <si>
    <t>设备甲供</t>
  </si>
  <si>
    <t>单机芯左边道翼闸</t>
  </si>
  <si>
    <t>DS-K3Y4XYS-L</t>
  </si>
  <si>
    <t xml:space="preserve">左边道
通行模式：设备支持进出方向通行状态（受控、常开、常闭、感应、无障碍）的灵活配置
交叉通行：一方通行后在未关门前对向认证通过，门翼保持不动，由对向人员通行结束门翼再关闭；
自动复位：设备具有自动复位功能，开门后在规定的时间内未通行，系统将自动取消用户的本次通行的权限，可设定通行时间；
记忆模式：设备支持记忆模式，可实现连续快速通行；
消防联动：设备具有消防联动接口，当消防信号触发时，门翼自动打开，快速引导人员疏散；
断电通行：设备标配超级电容，断电时门翼自动打开，人员可自由通行，防止恐慌； 
激光雷达防夹：设备具备激光雷达防夹功能，在门翼复位的过程中检测到激光雷达触发时电机自动停止工作,防止人员受伤；
人数统计：设备支持人数统计功能配置，可实时获取设备进出方向总人数；
人机互动：设备支持通道认证指示灯、门翼灯，支持认证结果语音自定义
管控模式：设备可根据实际管控需求设置警戒模式与宽松模式，默认为宽松模式
远程控制：设备可选配遥控器或遥控平板支持远程控制
机械防夹：设备具备防夹功能，在门翼复位的过程中遇阻时电机自动停止工作,防止人员受伤
语音控制：具备文字转语音（TTS）和语音合成技术
WEB管理：支持手机Web（手机通过WIFI连接设备）与PC Web管理，可进行人员管理、参数配置、事件查询、系统维护等操作
NFC触碰登录：支持安卓手机开启NFC后触碰指定位置，实现快速登录设备，实现手机Web管理
使用环境：室内外
电机类型：无刷直流伺服电机
设备容量：支持50万人员，50万卡，50万事件
认证方式：选配读卡器;明眸;内嵌式二维码
激光雷达：无(激光雷达特性是自收自发,左边道无需配置雷达接收装置)
产品尺寸：1207mm×315mm×990mm
通道宽度：550mm
门翼间隙：57mm
箱体材质：SUS304拉丝不锈钢；厚度1.2±0.12mm
门翼材质：亚克力;厚度15mm
通行速率：20-60人/分钟，受人员情况和通行模式影响
电源电压：AC 200-240 V，50/60 Hz
整机功耗：待机25W，运行50W，最大75W（不含明眸）
工作温度：-20℃-+70℃;温度低于-20℃时增配加热模块可支持到-40℃
工作湿度：0%-95%（不凝聚成水滴）
产品重量：裸机约46Kg,带包装约56Kg </t>
  </si>
  <si>
    <t>台</t>
  </si>
  <si>
    <t>双机芯中间道翼闸</t>
  </si>
  <si>
    <t>DS-K3Y4XYS-M</t>
  </si>
  <si>
    <t xml:space="preserve">中间道
通行模式：设备支持进出方向通行状态（受控、常开、常闭、感应、无障碍）的灵活配置
交叉通行：一方通行后在未关门前对向认证通过，门翼保持不动，由对向人员通行结束门翼再关闭；
自动复位：设备具有自动复位功能，开门后在规定的时间内未通行，系统将自动取消用户的本次通行的权限，可设定通行时间；
记忆模式：设备支持记忆模式，可实现连续快速通行；
消防联动：设备具有消防联动接口，当消防信号触发时，门翼自动打开，快速引导人员疏散；
断电通行：设备标配超级电容，断电时门翼自动打开，人员可自由通行，防止恐慌； 
激光雷达防夹：设备具备激光雷达防夹功能，在门翼复位的过程中检测到激光雷达触发时电机自动停止工作,防止人员受伤；
人数统计：设备支持人数统计功能配置，可实时获取设备进出方向总人数；
人机互动：设备支持通道认证指示灯、门翼灯，支持认证结果语音自定义
管控模式：设备可根据实际管控需求设置警戒模式与宽松模式，默认为宽松模式
远程控制：设备可选配遥控器或遥控平板支持远程控制
机械防夹：设备具备防夹功能，在门翼复位的过程中遇阻时电机自动停止工作,防止人员受伤
语音控制：具备文字转语音（TTS）和语音合成技术
WEB管理：支持手机Web（手机通过WIFI连接设备）与PC Web管理，可进行人员管理、参数配置、事件查询、系统维护等操作
NFC触碰登录：支持安卓手机开启NFC后触碰指定位置，实现快速登录设备，实现手机Web管理
使用环境：室内外
电机类型：无刷直流伺服电机
设备容量：支持50万人员，50万卡，50万事件
认证方式：选配读卡器;明眸;内嵌式二维码
激光雷达：6个
产品尺寸：1207mm×315mm×990mm
通道宽度：550mm
箱体材质：SUS304拉丝不锈钢；厚度1.2±0.12mm
门翼间隙：57mm
门翼材质：亚克力;厚度15mm
通行速率：20-60人/分钟，受人员情况和通行模式影响
电源电压：AC 200-240 V，50/60 Hz
整机功耗：待机50W，运行100W，最大150W（不含明眸）
工作温度：-20℃-+70℃;温度低于-20℃时增配加热模块可支持到-40℃
工作湿度：0%-95%（不凝聚成水滴）
产品重量：裸机约57Kg,带包装约67Kg </t>
  </si>
  <si>
    <t>单机芯右边道翼闸</t>
  </si>
  <si>
    <t>DS-K3Y4XYS-R</t>
  </si>
  <si>
    <t xml:space="preserve">右边道
通行模式：设备支持进出方向通行状态（受控、常开、常闭、感应、无障碍）的灵活配置
交叉通行：一方通行后在未关门前对向认证通过，门翼保持不动，由对向人员通行结束门翼再关闭；
自动复位：设备具有自动复位功能，开门后在规定的时间内未通行，系统将自动取消用户的本次通行的权限，可设定通行时间；
记忆模式：设备支持记忆模式，可实现连续快速通行；
消防联动：设备具有消防联动接口，当消防信号触发时，门翼自动打开，快速引导人员疏散；
断电通行：设备标配超级电容，断电时门翼自动打开，人员可自由通行，防止恐慌； 
激光雷达防夹：设备具备激光雷达防夹功能，在门翼复位的过程中检测到激光雷达触发时电机自动停止工作,防止人员受伤；
人数统计：设备支持人数统计功能配置，可实时获取设备进出方向总人数；
人机互动：设备支持通道认证指示灯、门翼灯，支持认证结果语音自定义
管控模式：设备可根据实际管控需求设置警戒模式与宽松模式，默认为宽松模式
远程控制：设备可选配遥控器或遥控平板支持远程控制
机械防夹：设备具备防夹功能，在门翼复位的过程中遇阻时电机自动停止工作,防止人员受伤
语音控制：具备文字转语音（TTS）和语音合成技术
WEB管理：支持手机Web（手机通过WIFI连接设备）与PC Web管理，可进行人员管理、参数配置、事件查询、系统维护等操作
NFC触碰登录：支持安卓手机开启NFC后触碰指定位置，实现快速登录设备，实现手机Web管理
使用环境：室内外
电机类型：无刷直流伺服电机
设备容量：支持50万人员，50万卡，50万事件
认证方式：选配读卡器;明眸;内嵌式二维码
激光雷达：6个
产品尺寸：1207mm×315mm×990mm
通道宽度：550mm
门翼间隙：57mm
箱体材质：SUS304拉丝不锈钢；厚度1.2±0.12mm
门翼材质：亚克力;厚度15mm
通行速率：20-60人/分钟，受人员情况和通行模式影响
电源电压：AC 200-240 V，50/60 Hz
整机功耗：待机25W，运行50W，最大75W（不含明眸）
工作温度：-20℃-+70℃;温度低于-20℃时增配加热模块可支持到-40℃
工作湿度：0%-95%（不凝聚成水滴）
产品重量：裸机约48Kg,带包装约58Kg </t>
  </si>
  <si>
    <t>通道工业交换机</t>
  </si>
  <si>
    <t>DS-3T0105/门禁</t>
  </si>
  <si>
    <t xml:space="preserve">5口百兆工业交换机(门禁专用)
•	支持IEEE 802.3、IEEE 802.3u、IEEE 802.3x。
•	支持6 KV防浪涌。
•	线速转发。
•	存储转发交换方式。
•	坚固式高强度金属外壳。
•	工业导轨安装方式
•	无风扇设计，高可靠性。
•	室外宽温设计（-40~75度）
端口规格：5个百兆电口
流量控制：支持
交换方式：存储转发
工作温度：-40~75度 
网络接口类型：RJ45电口，全双工，MDI/MDI-X自适应 
交换容量：1 Gbps
包转发率：0.744Mpps
MAC地址容量：2K
缓存：768kbits 
外形尺寸（宽×深×高）（mm）：103X30.2X69.2mm
重量：0.19 kg
工作湿度：5~95%
存储温度：-40~85度
存储湿度：5~95% </t>
  </si>
  <si>
    <t>交换机电源</t>
  </si>
  <si>
    <t>DS-PWR5A-T</t>
  </si>
  <si>
    <t xml:space="preserve">宽温电源(5W)
工业交换机宽温电源，最大输出功率5W
适配主机型号：DS-3T0505
DS-3T0108(B)
DS-3T0105
安装方式：插墙式
尺寸（宽×高×深）：30.5mm * 41mm *67.8mm
工作温度：-40~75℃
相对湿度：10% to 90%，无冷凝
供电电源：交流输入：
额定输入规格：100-240 V/50 Hz，0.3A
额定输出规格：12V，1A 
最大输出功率：5 W </t>
  </si>
  <si>
    <t>个</t>
  </si>
  <si>
    <t>7寸人脸门禁面板</t>
  </si>
  <si>
    <t>DS-K56XYZ-GXY</t>
  </si>
  <si>
    <t>尺寸：7寸
类型：LCD
操作方式：触摸屏 
像素：200W
镜头数量：2个，1个可见光、1个850nm红外 
音质：支持噪声抑制和回声消除处理 
有线网络：10M/100/1000M自适应 
网口：1个
门锁输出：1个
开门按钮：1个
门磁输入：1个
电源接口：2芯插座 
供电方式：DC12V/3A
工作温度： -30℃~＋60℃
工作湿度：10~90％
使用环境：室内外
安装方式：壁挂安装、通道安装
支持背部USB：是 
二维码识别：支持动态二维码、静态二维码识别
真人检测：支持手机照片、视频、彩色照片防假
语音播报：支持
校时功能：支持 
技术规格：
操作系统：嵌入式Linux操作系统；
屏幕参数： 7英寸LCD触摸显示屏，屏幕比例9:16，屏幕分辨率600*1024；
摄像头参数：采用宽动态200万双目摄像头；
认证方式：支持人脸、密码、二维码（通过摄像头识别）认证方式，可通过 485 接口外接读卡器，也通过 USB 接口外接身份证，实现人证比对功能；
人脸识别：采用深度学习算法，支持照片、视频防假；1:N人脸识别速度≤0.2s，人脸验证准确率≥99%；
存储容量：本地支持50000张人脸、50000张卡（外接读卡器），100000条事件记录；
硬件接口：LAN*1、RS485*1、韦根*1（双向 26/34）、USB*1、电锁*1、门磁*1、报警输入*2、报警输出*1、开门按钮*1；
通信方式：有线网络、WiFi；
使用环境：IP65，室内外环境；
安装方式：配合人员通道安装；</t>
  </si>
  <si>
    <t>按键式遥控器</t>
  </si>
  <si>
    <t>DS-K7R06-868</t>
  </si>
  <si>
    <t xml:space="preserve">遥控器手柄
仅适配简行系列，御道系列（5系、9系）通道产品，支持单通道控制和多通道控制
遥控器包含4个按键，分别对应进（单通道）进向开门、（单通道）进向常开、（多通道）进向常开、对码/恢复
遥控器顶部带有指示灯设计，正常使用/对码时为绿，低电量提示时为红色
遥控器支持固定到钥匙扣，便于使用者随身携带
通信距离：15m以上
电池寿命：400天（以100次/天使用频次） 
通信频率：868MHz 
工作温度：-10 ℃ ~ 55 ℃
工作湿度：10% ~ 90%
（在不凝结水滴状态下）
外观尺寸：64mm × 35 mm × 11.2 mm
防护等级：IP32
重量：毛重：35g；
净重：15.5g
供电方式：3V CR2032纽扣电池 </t>
  </si>
  <si>
    <t>门禁设备授权</t>
  </si>
  <si>
    <t>Infovision iColleges-Safety(DS)-ACS</t>
  </si>
  <si>
    <t>门禁管理通过接入多种门禁设备，利用人脸信息，实现出入管控等智能应用，主要提供门禁权限管理、事件管理、门禁状态查看、门禁远程控制、人员出入记录实时展示、远程呼叫对讲等应用。默认包含50路门禁点授权。</t>
  </si>
  <si>
    <t>项</t>
  </si>
  <si>
    <t>六类非屏蔽网络双绞线</t>
  </si>
  <si>
    <t>6类非屏蔽，国标</t>
  </si>
  <si>
    <t>1.穿管或桥架敷设
2.详见图纸、招标文件及相关规范，完成本项工作安装的其他一切相关工程内容费用</t>
  </si>
  <si>
    <t>M</t>
  </si>
  <si>
    <t>电源线</t>
  </si>
  <si>
    <t>RVV3*2.5</t>
  </si>
  <si>
    <t>不锈钢移动围挡</t>
  </si>
  <si>
    <t>闸机一侧做柯移动开起门，一侧做固定（样式参考现有交付楼栋）</t>
  </si>
  <si>
    <t>1.详见图纸、招标文件及相关规范，完成本项工作安装的其他一切相关工程内容费用</t>
  </si>
  <si>
    <t>米</t>
  </si>
  <si>
    <t>详见附件</t>
  </si>
  <si>
    <t>辅材</t>
  </si>
  <si>
    <t>辅材（水晶头、胶带、扎带、连接件、螺丝,线槽辅助配件等）</t>
  </si>
  <si>
    <t>1.含安装系统所需水晶头、胶带、扎带、连接件、螺丝等
2.详见图纸、招标文件及相关规范，完成本项工作安装的其他一切相关工程内容费用</t>
  </si>
  <si>
    <t>小计</t>
  </si>
  <si>
    <t>二、</t>
  </si>
  <si>
    <t>单机芯左边道摆闸</t>
  </si>
  <si>
    <t>DS-K3B4XYS-L</t>
  </si>
  <si>
    <t xml:space="preserve">左边机
通行方式选择：主板通行模式有常开、常闭、感应、受控四种模式，通过调试进出不同模式，实现出入口灵活配置，也可根据人流量情况设定摆门开、关速度，提高设备工作效率；
防夹功能：具备红外防夹功能，在摆门关闭过程中红外遇到遮挡，门翼打开，防止人员受伤；
通行记忆功能：行人多次认证后，通道会记住通行人数，待全部通行后关闸，可实现连续快速通行
自动复位功能：开门后在规定时间内未通行时，系统将自动取消用户的本次通行的权限，并可设定通行时间；
断电自由通行：断电时，摆门处于自由状态，人员可自由通行，防止恐慌，符合消防要求；
多级防撞缓冲功能：非法通行或冲闸时，闸杆缓冲相应角度且启动即时反推力，同时启动报警，在实现人性化防伤害的同时也大大减少了因经常或连续冲撞而产生的机械损坏；
报警提示功能：具备自检测、自诊断、自动报警及声光报警功能，含非法闯入报警，防尾随报警。
个性化语音设置：具有多种语音可供设置，方便客户在各个不同的场所，刷卡后播报特定语音
使用环境：室内外
电机类型：无刷直流电机
认证方式：选配读卡器;明眸;内嵌式二维码;权限板
红外对数：6对
产品尺寸：1400mm×200mm×980mm
通道宽度：550-950mm,以50mm为一档
箱体材质：SUS304拉丝不锈钢,顶盖厚度1.2mm,箱体厚度1.0mm
门翼材质：亚克力;不锈钢;其中亚克力厚度8mm
通行速率：20-60人/分钟，受人员情况和通行模式影响
电源电压：AC 200-240 V，50/60 Hz
整机功耗：单通道待机35W，运行100W，最大150W（不含人脸）
工作湿度：0%至95%（不凝聚成水滴）
产品重量：裸机约40Kg,带包装约49Kg </t>
  </si>
  <si>
    <t>双机芯中间道摆闸</t>
  </si>
  <si>
    <t>DS-K3B4XYS-M</t>
  </si>
  <si>
    <t xml:space="preserve">中间机
通行方式选择：主板通行模式有常开、常闭、感应、受控四种模式，通过调试进出不同模式，实现出入口灵活配置，也可根据人流量情况设定摆门开、关速度，提高设备工作效率；
防夹功能：具备红外防夹功能，在摆门关闭过程中红外遇到遮挡，门翼打开，防止人员受伤；
通行记忆功能：行人多次认证后，通道会记住通行人数，待全部通行后关闸，可实现连续快速通行
自动复位功能：开门后在规定时间内未通行时，系统将自动取消用户的本次通行的权限，并可设定通行时间；
断电自由通行：断电时，摆门处于自由状态，人员可自由通行，防止恐慌，符合消防要求；
多级防撞缓冲功能：非法通行或冲闸时，闸杆缓冲相应角度且启动即时反推力，同时启动报警，在实现人性化防伤害的同时也大大减少了因经常或连续冲撞而产生的机械损坏；
报警提示功能：具备自检测、自诊断、自动报警及声光报警功能，含非法闯入报警，防尾随报警。
个性化语音设置：具有多种语音可供设置，方便客户在各个不同的场所，刷卡后播报特定语音
使用环境：室内外
电机类型：无刷直流电机
认证方式：选配读卡器;明眸;内嵌式二维码;权限板
红外对数：6对
产品尺寸：1400mm×200mm×980mm
通道宽度：550-950mm,以50mm为一档
箱体材质：SUS304拉丝不锈钢,顶盖厚度1.2mm,箱体厚度1.0mm
门翼材质：亚克力;不锈钢;其中亚克力厚度8mm
通行速率：20-60人/分钟，受人员情况和通行模式影响
电源电压：AC 200-240 V，50/60 Hz
整机功耗：单通道待机35W，运行100W，最大150W（不含人脸）
工作温度：-20℃-+70℃;温度低于-20℃时增配加热模块可支持到-40℃
工作湿度：0%至95%（不凝聚成水滴）
产品重量：裸机约56Kg,带包装约65Kg </t>
  </si>
  <si>
    <t>单机芯右边道摆闸</t>
  </si>
  <si>
    <t>DS-K3B4XYS-R</t>
  </si>
  <si>
    <t xml:space="preserve">右边机
通行方式选择：主板通行模式有常开、常闭、感应、受控四种模式，通过调试进出不同模式，实现出入口灵活配置，也可根据人流量情况设定摆门开、关速度，提高设备工作效率；
防夹功能：具备红外防夹功能，在摆门关闭过程中红外遇到遮挡，门翼打开，防止人员受伤；
通行记忆功能：行人多次认证后，通道会记住通行人数，待全部通行后关闸，可实现连续快速通行
自动复位功能：开门后在规定时间内未通行时，系统将自动取消用户的本次通行的权限，并可设定通行时间；
断电自由通行：断电时，摆门处于自由状态，人员可自由通行，防止恐慌，符合消防要求；
多级防撞缓冲功能：非法通行或冲闸时，闸杆缓冲相应角度且启动即时反推力，同时启动报警，在实现人性化防伤害的同时也大大减少了因经常或连续冲撞而产生的机械损坏；
报警提示功能：具备自检测、自诊断、自动报警及声光报警功能，含非法闯入报警，防尾随报警。
个性化语音设置：具有多种语音可供设置，方便客户在各个不同的场所，刷卡后播报特定语音
使用环境：室内外
电机类型：无刷直流电机
认证方式：选配读卡器;明眸;内嵌式二维码;权限板
红外对数：6对
产品尺寸：1400mm×200mm×980mm
通道宽度：550-950mm,以50mm为一档
箱体材质：SUS304拉丝不锈钢,顶盖厚度1.2mm,箱体厚度1.0mm
门翼材质：亚克力;不锈钢;其中亚克力厚度8mm
通行速率：20-60人/分钟，受人员情况和通行模式影响
电源电压：AC 200-240 V，50/60 Hz
整机功耗：单通道待机35W，运行100W，最大150W（不含人脸）
工作温度：-20℃-+70℃;温度低于-20℃时增配加热模块可支持到-40℃
工作湿度：0%至95%（不凝聚成水滴）
产品重量：裸机约40Kg,带包装约49Kg </t>
  </si>
  <si>
    <t>电线</t>
  </si>
  <si>
    <t>JDG20</t>
  </si>
  <si>
    <t>20，1.0厚</t>
  </si>
  <si>
    <t>1.安装、固定、刷防火漆 
2.详见图纸、招标文件及相关规范，完成本项工作安装的其他一切相关工程内容费用</t>
  </si>
  <si>
    <t>JDG25</t>
  </si>
  <si>
    <t>25，1.0厚</t>
  </si>
  <si>
    <t>地面破瓷砖及恢复</t>
  </si>
  <si>
    <t>与原地面一致</t>
  </si>
  <si>
    <t>不锈钢半圆地槽</t>
  </si>
  <si>
    <t>8-10号线槽</t>
  </si>
  <si>
    <t>玻璃隔挡</t>
  </si>
  <si>
    <t>钢化玻璃</t>
  </si>
  <si>
    <t>三、</t>
  </si>
  <si>
    <t>P10单红走字屏</t>
  </si>
  <si>
    <t>佳彩</t>
  </si>
  <si>
    <t>P10</t>
  </si>
  <si>
    <t>尺寸：4.89*0.73=3.57
1.像素点间距：10
2.分辩率：32x16=512 Dots
3.每平方密度：10000Dots/㎡
4.尺寸（长*宽*厚)：320*160*20（mm）
5.最大电流：3.3A
6.最大功耗：330W/㎡
7.平均功耗：120-175W/㎡
8.最佳视距：≥10m
9.亮度：≥1200cd/㎡ 
10.盲点率：小于万分之三
11.可视角度（水平/垂直）：80°/60°
12.灰度等级：8Bit
13.换帧频率：&gt;60帧/秒
14.刷新频率：≧80HZ；
15.亮度调节：256级手动/自动
16.显示颜色：红色
17.平均无故障时间：≥10000小时；
18.屏幕寿命：≥10万小时；
19.均匀性：像素光强、模块亮度均匀；
20.开关电源负荷：5V/40A；
21.常亮点：无；
22.相对湿度：≤95%；</t>
  </si>
  <si>
    <t>平方</t>
  </si>
  <si>
    <t>接收卡</t>
  </si>
  <si>
    <t>飞控</t>
  </si>
  <si>
    <t>FK-8Wd</t>
  </si>
  <si>
    <t>支持手机WIFI 、蓝牙直连</t>
  </si>
  <si>
    <t>单色电源</t>
  </si>
  <si>
    <t>思齐</t>
  </si>
  <si>
    <t>4.5V</t>
  </si>
  <si>
    <t>1、可靠性高，带载能力强
2、保护功能：过载/短路保护
3、100%满载高温老化</t>
  </si>
  <si>
    <t>显示屏边框</t>
  </si>
  <si>
    <t>国产</t>
  </si>
  <si>
    <t>优质</t>
  </si>
  <si>
    <t>黑钛铝合金定制边框，防腐防锈，含镀锌方管框架；</t>
  </si>
  <si>
    <t>安装调试</t>
  </si>
  <si>
    <t>定制</t>
  </si>
  <si>
    <t>安装调试、运输、培训使用、3年免费上门保修。</t>
  </si>
  <si>
    <t>网络自动控制</t>
  </si>
  <si>
    <t>包含1210接触器和网络模块（需网络接入）</t>
  </si>
  <si>
    <t>综合布线</t>
  </si>
  <si>
    <t>满足实际使用需求；包含就近办公网络接入；</t>
  </si>
  <si>
    <t>图书馆闸机形式</t>
  </si>
  <si>
    <t>宿舍闸机形式</t>
  </si>
  <si>
    <t>宿舍闸机不锈钢移动围挡</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</si>
</sst>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 &quot;[$￥-804]* #,##0&quot; &quot;;&quot; &quot;[$￥-804]* &quot;-&quot;#,##0&quot; &quot;;&quot; &quot;[$￥-804]* &quot;- &quot;"/>
    <numFmt numFmtId="177" formatCode="0.00_ "/>
    <numFmt numFmtId="178" formatCode="0_);\(0\)"/>
    <numFmt numFmtId="179" formatCode="0.00_);\(0.00\)"/>
  </numFmts>
  <fonts count="34">
    <font>
      <sz val="11"/>
      <color theme="1"/>
      <name val="宋体"/>
      <charset val="134"/>
      <scheme val="minor"/>
    </font>
    <font>
      <sz val="11"/>
      <name val="宋体"/>
      <charset val="134"/>
      <scheme val="minor"/>
    </font>
    <font>
      <b/>
      <sz val="16"/>
      <name val="宋体"/>
      <charset val="134"/>
      <scheme val="minor"/>
    </font>
    <font>
      <b/>
      <sz val="11"/>
      <name val="宋体"/>
      <charset val="134"/>
      <scheme val="minor"/>
    </font>
    <font>
      <sz val="11"/>
      <name val="宋体"/>
      <charset val="134"/>
    </font>
    <font>
      <sz val="11"/>
      <color rgb="FFFF0000"/>
      <name val="宋体"/>
      <charset val="134"/>
      <scheme val="minor"/>
    </font>
    <font>
      <sz val="8"/>
      <name val="微软雅黑"/>
      <charset val="134"/>
    </font>
    <font>
      <sz val="11"/>
      <color theme="1"/>
      <name val="宋体"/>
      <charset val="134"/>
    </font>
    <font>
      <b/>
      <sz val="11"/>
      <color theme="1"/>
      <name val="宋体"/>
      <charset val="134"/>
      <scheme val="minor"/>
    </font>
    <font>
      <sz val="11"/>
      <color rgb="FF000000"/>
      <name val="宋体"/>
      <charset val="134"/>
      <scheme val="minor"/>
    </font>
    <font>
      <sz val="11"/>
      <color indexed="8"/>
      <name val="宋体"/>
      <charset val="134"/>
      <scheme val="minor"/>
    </font>
    <font>
      <b/>
      <sz val="12"/>
      <name val="宋体"/>
      <charset val="134"/>
    </font>
    <font>
      <sz val="12"/>
      <name val="宋体"/>
      <charset val="134"/>
    </font>
    <font>
      <sz val="12"/>
      <color rgb="FF000000"/>
      <name val="宋体"/>
      <charset val="134"/>
    </font>
    <font>
      <b/>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4" borderId="9" applyNumberFormat="0" applyAlignment="0" applyProtection="0">
      <alignment vertical="center"/>
    </xf>
    <xf numFmtId="0" fontId="24" fillId="5" borderId="10" applyNumberFormat="0" applyAlignment="0" applyProtection="0">
      <alignment vertical="center"/>
    </xf>
    <xf numFmtId="0" fontId="25" fillId="5" borderId="9" applyNumberFormat="0" applyAlignment="0" applyProtection="0">
      <alignment vertical="center"/>
    </xf>
    <xf numFmtId="0" fontId="26" fillId="6" borderId="11" applyNumberFormat="0" applyAlignment="0" applyProtection="0">
      <alignment vertical="center"/>
    </xf>
    <xf numFmtId="0" fontId="27" fillId="0" borderId="12" applyNumberFormat="0" applyFill="0" applyAlignment="0" applyProtection="0">
      <alignment vertical="center"/>
    </xf>
    <xf numFmtId="0" fontId="28" fillId="0" borderId="13"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12" fillId="0" borderId="0">
      <alignment vertical="center"/>
    </xf>
    <xf numFmtId="0" fontId="0" fillId="0" borderId="0">
      <alignment vertical="center"/>
    </xf>
    <xf numFmtId="0" fontId="12" fillId="0" borderId="0">
      <alignment vertical="center"/>
    </xf>
  </cellStyleXfs>
  <cellXfs count="54">
    <xf numFmtId="0" fontId="0" fillId="0" borderId="0" xfId="0">
      <alignment vertical="center"/>
    </xf>
    <xf numFmtId="0" fontId="1"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176" fontId="2" fillId="0" borderId="1" xfId="49" applyNumberFormat="1" applyFont="1" applyFill="1" applyBorder="1" applyAlignment="1">
      <alignment horizontal="center" vertical="center" wrapText="1"/>
    </xf>
    <xf numFmtId="177" fontId="2" fillId="0" borderId="1" xfId="49"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7" fontId="1"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readingOrder="1"/>
    </xf>
    <xf numFmtId="177" fontId="1" fillId="0" borderId="2"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 fillId="0" borderId="1" xfId="0" applyFont="1" applyFill="1" applyBorder="1" applyAlignment="1">
      <alignment horizontal="center" vertical="center" readingOrder="1"/>
    </xf>
    <xf numFmtId="0" fontId="6" fillId="0" borderId="1" xfId="0" applyFont="1" applyFill="1" applyBorder="1" applyAlignment="1">
      <alignment horizontal="center" vertical="center" wrapText="1"/>
    </xf>
    <xf numFmtId="0" fontId="7" fillId="0" borderId="1" xfId="0" applyFont="1" applyFill="1" applyBorder="1">
      <alignment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177" fontId="8" fillId="0" borderId="1" xfId="0" applyNumberFormat="1" applyFont="1" applyFill="1" applyBorder="1" applyAlignment="1">
      <alignment horizontal="center" vertical="center"/>
    </xf>
    <xf numFmtId="0" fontId="8" fillId="0" borderId="1" xfId="0" applyFont="1" applyFill="1" applyBorder="1" applyAlignment="1">
      <alignment vertical="center"/>
    </xf>
    <xf numFmtId="1" fontId="1"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5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1" applyNumberFormat="1" applyFont="1" applyFill="1" applyBorder="1" applyAlignment="1" applyProtection="1">
      <alignment horizontal="center" vertical="center"/>
    </xf>
    <xf numFmtId="0" fontId="0" fillId="0" borderId="1" xfId="0" applyFont="1" applyFill="1" applyBorder="1">
      <alignment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1" fillId="0" borderId="1" xfId="1" applyNumberFormat="1" applyFont="1" applyFill="1" applyBorder="1" applyAlignment="1" applyProtection="1">
      <alignment horizontal="center" vertical="center"/>
      <protection locked="0"/>
    </xf>
    <xf numFmtId="0" fontId="8"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Alignment="1">
      <alignment horizontal="center" vertical="center"/>
    </xf>
    <xf numFmtId="178" fontId="0" fillId="0" borderId="0" xfId="0" applyNumberFormat="1">
      <alignment vertical="center"/>
    </xf>
    <xf numFmtId="179" fontId="0" fillId="0" borderId="0" xfId="0" applyNumberFormat="1">
      <alignment vertical="center"/>
    </xf>
    <xf numFmtId="178" fontId="11" fillId="0" borderId="1" xfId="0" applyNumberFormat="1" applyFont="1" applyFill="1" applyBorder="1" applyAlignment="1">
      <alignment horizontal="center" vertical="center" wrapText="1"/>
    </xf>
    <xf numFmtId="179" fontId="11"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79" fontId="13" fillId="2" borderId="1" xfId="0" applyNumberFormat="1" applyFont="1" applyFill="1" applyBorder="1" applyAlignment="1">
      <alignment horizontal="center" vertical="center" wrapText="1"/>
    </xf>
    <xf numFmtId="0" fontId="13" fillId="0" borderId="0" xfId="0" applyFont="1" applyFill="1" applyAlignment="1">
      <alignment horizontal="left" vertical="center"/>
    </xf>
    <xf numFmtId="9" fontId="12"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179" fontId="14" fillId="2" borderId="1" xfId="0" applyNumberFormat="1" applyFont="1" applyFill="1" applyBorder="1" applyAlignment="1">
      <alignment horizontal="center" vertical="center" wrapText="1"/>
    </xf>
    <xf numFmtId="179" fontId="11" fillId="0" borderId="1" xfId="0" applyNumberFormat="1" applyFont="1" applyFill="1" applyBorder="1" applyAlignment="1">
      <alignment horizontal="center" vertical="center"/>
    </xf>
    <xf numFmtId="178" fontId="0" fillId="0" borderId="1" xfId="0" applyNumberFormat="1" applyBorder="1" applyAlignment="1">
      <alignment horizontal="left"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2 2" xfId="49"/>
    <cellStyle name="常规 6" xfId="50"/>
    <cellStyle name="常规 26"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xdr:colOff>
      <xdr:row>1</xdr:row>
      <xdr:rowOff>35560</xdr:rowOff>
    </xdr:from>
    <xdr:to>
      <xdr:col>11</xdr:col>
      <xdr:colOff>48260</xdr:colOff>
      <xdr:row>26</xdr:row>
      <xdr:rowOff>80645</xdr:rowOff>
    </xdr:to>
    <xdr:pic>
      <xdr:nvPicPr>
        <xdr:cNvPr id="2" name="图片 1"/>
        <xdr:cNvPicPr>
          <a:picLocks noChangeAspect="1"/>
        </xdr:cNvPicPr>
      </xdr:nvPicPr>
      <xdr:blipFill>
        <a:blip r:embed="rId1"/>
        <a:stretch>
          <a:fillRect/>
        </a:stretch>
      </xdr:blipFill>
      <xdr:spPr>
        <a:xfrm>
          <a:off x="19050" y="218440"/>
          <a:ext cx="6818630" cy="4617085"/>
        </a:xfrm>
        <a:prstGeom prst="rect">
          <a:avLst/>
        </a:prstGeom>
        <a:noFill/>
        <a:ln w="9525">
          <a:noFill/>
        </a:ln>
      </xdr:spPr>
    </xdr:pic>
    <xdr:clientData/>
  </xdr:twoCellAnchor>
  <xdr:twoCellAnchor editAs="oneCell">
    <xdr:from>
      <xdr:col>0</xdr:col>
      <xdr:colOff>28575</xdr:colOff>
      <xdr:row>28</xdr:row>
      <xdr:rowOff>4445</xdr:rowOff>
    </xdr:from>
    <xdr:to>
      <xdr:col>11</xdr:col>
      <xdr:colOff>10160</xdr:colOff>
      <xdr:row>53</xdr:row>
      <xdr:rowOff>47625</xdr:rowOff>
    </xdr:to>
    <xdr:pic>
      <xdr:nvPicPr>
        <xdr:cNvPr id="3" name="图片 2"/>
        <xdr:cNvPicPr>
          <a:picLocks noChangeAspect="1"/>
        </xdr:cNvPicPr>
      </xdr:nvPicPr>
      <xdr:blipFill>
        <a:blip r:embed="rId2"/>
        <a:stretch>
          <a:fillRect/>
        </a:stretch>
      </xdr:blipFill>
      <xdr:spPr>
        <a:xfrm>
          <a:off x="28575" y="5125085"/>
          <a:ext cx="6771005" cy="4615180"/>
        </a:xfrm>
        <a:prstGeom prst="rect">
          <a:avLst/>
        </a:prstGeom>
        <a:noFill/>
        <a:ln w="9525">
          <a:noFill/>
        </a:ln>
      </xdr:spPr>
    </xdr:pic>
    <xdr:clientData/>
  </xdr:twoCellAnchor>
  <xdr:twoCellAnchor editAs="oneCell">
    <xdr:from>
      <xdr:col>11</xdr:col>
      <xdr:colOff>9525</xdr:colOff>
      <xdr:row>28</xdr:row>
      <xdr:rowOff>27940</xdr:rowOff>
    </xdr:from>
    <xdr:to>
      <xdr:col>23</xdr:col>
      <xdr:colOff>0</xdr:colOff>
      <xdr:row>52</xdr:row>
      <xdr:rowOff>162560</xdr:rowOff>
    </xdr:to>
    <xdr:pic>
      <xdr:nvPicPr>
        <xdr:cNvPr id="4" name="图片 3"/>
        <xdr:cNvPicPr>
          <a:picLocks noChangeAspect="1"/>
        </xdr:cNvPicPr>
      </xdr:nvPicPr>
      <xdr:blipFill>
        <a:blip r:embed="rId3"/>
        <a:stretch>
          <a:fillRect/>
        </a:stretch>
      </xdr:blipFill>
      <xdr:spPr>
        <a:xfrm>
          <a:off x="6798945" y="5148580"/>
          <a:ext cx="7397115" cy="452374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tabSelected="1" zoomScale="130" zoomScaleNormal="130" workbookViewId="0">
      <selection activeCell="D4" sqref="D4"/>
    </sheetView>
  </sheetViews>
  <sheetFormatPr defaultColWidth="8.88888888888889" defaultRowHeight="14.4" outlineLevelRow="7" outlineLevelCol="5"/>
  <cols>
    <col min="1" max="1" width="8.37962962962963" style="41" customWidth="1"/>
    <col min="2" max="2" width="22.4166666666667" style="42" customWidth="1"/>
    <col min="3" max="3" width="18.5925925925926" style="42" customWidth="1"/>
    <col min="4" max="4" width="27.9444444444444" style="42" customWidth="1"/>
    <col min="6" max="6" width="13.75"/>
  </cols>
  <sheetData>
    <row r="1" s="38" customFormat="1" ht="30" customHeight="1" spans="1:6">
      <c r="A1" s="43" t="s">
        <v>0</v>
      </c>
      <c r="B1" s="44"/>
      <c r="C1" s="44"/>
      <c r="D1" s="44"/>
    </row>
    <row r="2" s="39" customFormat="1" ht="30" customHeight="1" spans="1:6">
      <c r="A2" s="45" t="s">
        <v>1</v>
      </c>
      <c r="B2" s="46" t="s">
        <v>2</v>
      </c>
      <c r="C2" s="46" t="s">
        <v>3</v>
      </c>
      <c r="D2" s="46" t="s">
        <v>4</v>
      </c>
    </row>
    <row r="3" s="39" customFormat="1" ht="30" customHeight="1" spans="1:6">
      <c r="A3" s="45">
        <v>1</v>
      </c>
      <c r="B3" s="47" t="s">
        <v>5</v>
      </c>
      <c r="C3" s="45">
        <f>报价单!L17</f>
        <v>0</v>
      </c>
      <c r="D3" s="46"/>
      <c r="F3" s="48"/>
    </row>
    <row r="4" s="39" customFormat="1" ht="30" customHeight="1" spans="1:6">
      <c r="A4" s="45">
        <v>2</v>
      </c>
      <c r="B4" s="47" t="s">
        <v>6</v>
      </c>
      <c r="C4" s="45">
        <f>报价单!L35</f>
        <v>0</v>
      </c>
      <c r="D4" s="46"/>
      <c r="F4" s="48"/>
    </row>
    <row r="5" s="39" customFormat="1" ht="30" customHeight="1" spans="1:6">
      <c r="A5" s="45">
        <v>3</v>
      </c>
      <c r="B5" s="47" t="s">
        <v>7</v>
      </c>
      <c r="C5" s="45">
        <f>报价单!L44</f>
        <v>0</v>
      </c>
      <c r="D5" s="46"/>
      <c r="F5" s="48"/>
    </row>
    <row r="6" s="39" customFormat="1" ht="30" customHeight="1" spans="1:6">
      <c r="A6" s="45">
        <v>5</v>
      </c>
      <c r="B6" s="47" t="s">
        <v>8</v>
      </c>
      <c r="C6" s="49">
        <v>0.01</v>
      </c>
      <c r="D6" s="46"/>
      <c r="F6" s="48"/>
    </row>
    <row r="7" s="40" customFormat="1" ht="30" customHeight="1" spans="1:6">
      <c r="A7" s="50">
        <v>6</v>
      </c>
      <c r="B7" s="51" t="s">
        <v>9</v>
      </c>
      <c r="C7" s="50" t="e">
        <f>(C3+C4+C5+#REF!)*(1+C6)</f>
        <v>#REF!</v>
      </c>
      <c r="D7" s="52"/>
      <c r="F7" s="48"/>
    </row>
    <row r="8" ht="120" customHeight="1" spans="1:6">
      <c r="A8" s="53" t="s">
        <v>10</v>
      </c>
      <c r="B8" s="53"/>
      <c r="C8" s="53"/>
      <c r="D8" s="53"/>
    </row>
  </sheetData>
  <mergeCells count="2">
    <mergeCell ref="A1:D1"/>
    <mergeCell ref="A8:D8"/>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M44"/>
  <sheetViews>
    <sheetView zoomScale="85" zoomScaleNormal="85" topLeftCell="A27" workbookViewId="0">
      <selection activeCell="F39" sqref="F39"/>
    </sheetView>
  </sheetViews>
  <sheetFormatPr defaultColWidth="9" defaultRowHeight="14.4"/>
  <cols>
    <col min="1" max="1" width="10.5" style="3" customWidth="1"/>
    <col min="2" max="2" width="19.25" style="3" customWidth="1"/>
    <col min="3" max="3" width="13.75" style="3" customWidth="1"/>
    <col min="4" max="4" width="19.3796296296296" style="3" customWidth="1"/>
    <col min="5" max="5" width="18.6296296296296" style="3" customWidth="1"/>
    <col min="6" max="6" width="14.1296296296296" style="3" customWidth="1"/>
    <col min="7" max="11" width="11.8796296296296" style="3" customWidth="1"/>
    <col min="12" max="12" width="11.8796296296296" style="4" customWidth="1"/>
    <col min="13" max="13" width="11.8796296296296" style="3" customWidth="1"/>
    <col min="14" max="16384" width="9" style="3"/>
  </cols>
  <sheetData>
    <row r="1" s="1" customFormat="1" ht="33" customHeight="1" spans="1:13">
      <c r="A1" s="5" t="s">
        <v>11</v>
      </c>
      <c r="B1" s="5"/>
      <c r="C1" s="5"/>
      <c r="D1" s="5"/>
      <c r="E1" s="5"/>
      <c r="F1" s="5"/>
      <c r="G1" s="6"/>
      <c r="H1" s="5"/>
      <c r="I1" s="6"/>
      <c r="J1" s="6"/>
      <c r="K1" s="6"/>
      <c r="L1" s="6"/>
      <c r="M1" s="5"/>
    </row>
    <row r="2" s="1" customFormat="1" ht="28" customHeight="1" spans="1:13">
      <c r="A2" s="7" t="s">
        <v>1</v>
      </c>
      <c r="B2" s="7" t="s">
        <v>12</v>
      </c>
      <c r="C2" s="7" t="s">
        <v>13</v>
      </c>
      <c r="D2" s="7" t="s">
        <v>14</v>
      </c>
      <c r="E2" s="7" t="s">
        <v>15</v>
      </c>
      <c r="F2" s="7" t="s">
        <v>16</v>
      </c>
      <c r="G2" s="8" t="s">
        <v>17</v>
      </c>
      <c r="H2" s="7" t="s">
        <v>18</v>
      </c>
      <c r="I2" s="8" t="s">
        <v>19</v>
      </c>
      <c r="J2" s="8" t="s">
        <v>20</v>
      </c>
      <c r="K2" s="8" t="s">
        <v>21</v>
      </c>
      <c r="L2" s="8" t="s">
        <v>22</v>
      </c>
      <c r="M2" s="7" t="s">
        <v>4</v>
      </c>
    </row>
    <row r="3" s="1" customFormat="1" ht="28" customHeight="1" spans="1:13">
      <c r="A3" s="9" t="s">
        <v>23</v>
      </c>
      <c r="B3" s="7" t="s">
        <v>5</v>
      </c>
      <c r="C3" s="7"/>
      <c r="D3" s="7"/>
      <c r="E3" s="7"/>
      <c r="F3" s="7"/>
      <c r="G3" s="8"/>
      <c r="H3" s="7"/>
      <c r="I3" s="8"/>
      <c r="J3" s="8"/>
      <c r="K3" s="8"/>
      <c r="L3" s="8"/>
      <c r="M3" s="7"/>
    </row>
    <row r="4" s="1" customFormat="1" ht="28" customHeight="1" outlineLevel="1" spans="1:13">
      <c r="A4" s="10">
        <v>1</v>
      </c>
      <c r="B4" s="10" t="s">
        <v>24</v>
      </c>
      <c r="C4" s="10" t="s">
        <v>25</v>
      </c>
      <c r="D4" s="10" t="s">
        <v>26</v>
      </c>
      <c r="E4" s="11" t="s">
        <v>27</v>
      </c>
      <c r="F4" s="11" t="s">
        <v>28</v>
      </c>
      <c r="G4" s="12">
        <v>1</v>
      </c>
      <c r="H4" s="13" t="s">
        <v>29</v>
      </c>
      <c r="I4" s="14"/>
      <c r="J4" s="15"/>
      <c r="K4" s="16">
        <f>+I4+J4</f>
        <v>0</v>
      </c>
      <c r="L4" s="16">
        <f>+K4*G4</f>
        <v>0</v>
      </c>
      <c r="M4" s="17" t="s">
        <v>30</v>
      </c>
    </row>
    <row r="5" s="1" customFormat="1" ht="28" customHeight="1" outlineLevel="1" spans="1:13">
      <c r="A5" s="10">
        <v>2</v>
      </c>
      <c r="B5" s="10" t="s">
        <v>31</v>
      </c>
      <c r="C5" s="10" t="s">
        <v>25</v>
      </c>
      <c r="D5" s="10" t="s">
        <v>32</v>
      </c>
      <c r="E5" s="11" t="s">
        <v>33</v>
      </c>
      <c r="F5" s="11" t="s">
        <v>28</v>
      </c>
      <c r="G5" s="12">
        <v>2</v>
      </c>
      <c r="H5" s="18" t="s">
        <v>34</v>
      </c>
      <c r="I5" s="19"/>
      <c r="J5" s="12"/>
      <c r="K5" s="16">
        <f t="shared" ref="K5:K16" si="0">+I5+J5</f>
        <v>0</v>
      </c>
      <c r="L5" s="16">
        <f t="shared" ref="L5:L16" si="1">+K5*G5</f>
        <v>0</v>
      </c>
      <c r="M5" s="10"/>
    </row>
    <row r="6" s="1" customFormat="1" ht="28" customHeight="1" outlineLevel="1" spans="1:13">
      <c r="A6" s="10">
        <v>3</v>
      </c>
      <c r="B6" s="10" t="s">
        <v>35</v>
      </c>
      <c r="C6" s="10" t="s">
        <v>25</v>
      </c>
      <c r="D6" s="10" t="s">
        <v>36</v>
      </c>
      <c r="E6" s="11" t="s">
        <v>37</v>
      </c>
      <c r="F6" s="11" t="s">
        <v>28</v>
      </c>
      <c r="G6" s="12">
        <v>6</v>
      </c>
      <c r="H6" s="18" t="s">
        <v>34</v>
      </c>
      <c r="I6" s="19"/>
      <c r="J6" s="12"/>
      <c r="K6" s="16">
        <f t="shared" si="0"/>
        <v>0</v>
      </c>
      <c r="L6" s="16">
        <f t="shared" si="1"/>
        <v>0</v>
      </c>
      <c r="M6" s="10"/>
    </row>
    <row r="7" s="1" customFormat="1" ht="28" customHeight="1" outlineLevel="1" spans="1:13">
      <c r="A7" s="10">
        <v>4</v>
      </c>
      <c r="B7" s="10" t="s">
        <v>38</v>
      </c>
      <c r="C7" s="10" t="s">
        <v>25</v>
      </c>
      <c r="D7" s="10" t="s">
        <v>39</v>
      </c>
      <c r="E7" s="11" t="s">
        <v>40</v>
      </c>
      <c r="F7" s="11" t="s">
        <v>28</v>
      </c>
      <c r="G7" s="12">
        <v>2</v>
      </c>
      <c r="H7" s="18" t="s">
        <v>34</v>
      </c>
      <c r="I7" s="19"/>
      <c r="J7" s="12"/>
      <c r="K7" s="16">
        <f t="shared" si="0"/>
        <v>0</v>
      </c>
      <c r="L7" s="16">
        <f t="shared" si="1"/>
        <v>0</v>
      </c>
      <c r="M7" s="10"/>
    </row>
    <row r="8" s="1" customFormat="1" ht="28" customHeight="1" outlineLevel="1" spans="1:13">
      <c r="A8" s="10">
        <v>5</v>
      </c>
      <c r="B8" s="10" t="s">
        <v>41</v>
      </c>
      <c r="C8" s="10" t="s">
        <v>25</v>
      </c>
      <c r="D8" s="10" t="s">
        <v>42</v>
      </c>
      <c r="E8" s="11" t="s">
        <v>43</v>
      </c>
      <c r="F8" s="11" t="s">
        <v>28</v>
      </c>
      <c r="G8" s="12">
        <v>8</v>
      </c>
      <c r="H8" s="18" t="s">
        <v>29</v>
      </c>
      <c r="I8" s="19"/>
      <c r="J8" s="12"/>
      <c r="K8" s="16">
        <f t="shared" si="0"/>
        <v>0</v>
      </c>
      <c r="L8" s="16">
        <f t="shared" si="1"/>
        <v>0</v>
      </c>
      <c r="M8" s="10"/>
    </row>
    <row r="9" s="1" customFormat="1" ht="28" customHeight="1" outlineLevel="1" spans="1:13">
      <c r="A9" s="10">
        <v>6</v>
      </c>
      <c r="B9" s="10" t="s">
        <v>44</v>
      </c>
      <c r="C9" s="10" t="s">
        <v>25</v>
      </c>
      <c r="D9" s="10" t="s">
        <v>45</v>
      </c>
      <c r="E9" s="11" t="s">
        <v>46</v>
      </c>
      <c r="F9" s="11" t="s">
        <v>28</v>
      </c>
      <c r="G9" s="12">
        <v>8</v>
      </c>
      <c r="H9" s="18" t="s">
        <v>47</v>
      </c>
      <c r="I9" s="10"/>
      <c r="J9" s="12"/>
      <c r="K9" s="16">
        <f t="shared" si="0"/>
        <v>0</v>
      </c>
      <c r="L9" s="16">
        <f t="shared" si="1"/>
        <v>0</v>
      </c>
      <c r="M9" s="10"/>
    </row>
    <row r="10" s="1" customFormat="1" ht="28" customHeight="1" outlineLevel="1" spans="1:13">
      <c r="A10" s="10">
        <v>7</v>
      </c>
      <c r="B10" s="10" t="s">
        <v>48</v>
      </c>
      <c r="C10" s="10" t="s">
        <v>25</v>
      </c>
      <c r="D10" s="10" t="s">
        <v>49</v>
      </c>
      <c r="E10" s="11" t="s">
        <v>50</v>
      </c>
      <c r="F10" s="11" t="s">
        <v>28</v>
      </c>
      <c r="G10" s="12">
        <v>16</v>
      </c>
      <c r="H10" s="18" t="s">
        <v>34</v>
      </c>
      <c r="I10" s="19"/>
      <c r="J10" s="12"/>
      <c r="K10" s="16">
        <f t="shared" si="0"/>
        <v>0</v>
      </c>
      <c r="L10" s="16">
        <f t="shared" si="1"/>
        <v>0</v>
      </c>
      <c r="M10" s="10"/>
    </row>
    <row r="11" s="1" customFormat="1" ht="28" customHeight="1" outlineLevel="1" spans="1:13">
      <c r="A11" s="10">
        <v>8</v>
      </c>
      <c r="B11" s="10" t="s">
        <v>51</v>
      </c>
      <c r="C11" s="10" t="s">
        <v>25</v>
      </c>
      <c r="D11" s="10" t="s">
        <v>52</v>
      </c>
      <c r="E11" s="11" t="s">
        <v>53</v>
      </c>
      <c r="F11" s="11" t="s">
        <v>28</v>
      </c>
      <c r="G11" s="12">
        <v>4</v>
      </c>
      <c r="H11" s="18" t="s">
        <v>29</v>
      </c>
      <c r="I11" s="19"/>
      <c r="J11" s="12"/>
      <c r="K11" s="16">
        <f t="shared" si="0"/>
        <v>0</v>
      </c>
      <c r="L11" s="16">
        <f t="shared" si="1"/>
        <v>0</v>
      </c>
      <c r="M11" s="10"/>
    </row>
    <row r="12" s="1" customFormat="1" ht="28" customHeight="1" outlineLevel="1" spans="1:13">
      <c r="A12" s="10">
        <v>9</v>
      </c>
      <c r="B12" s="10" t="s">
        <v>54</v>
      </c>
      <c r="C12" s="10" t="s">
        <v>25</v>
      </c>
      <c r="D12" s="10" t="s">
        <v>55</v>
      </c>
      <c r="E12" s="11" t="s">
        <v>56</v>
      </c>
      <c r="F12" s="11" t="s">
        <v>28</v>
      </c>
      <c r="G12" s="12">
        <v>1</v>
      </c>
      <c r="H12" s="18" t="s">
        <v>57</v>
      </c>
      <c r="I12" s="19"/>
      <c r="J12" s="12"/>
      <c r="K12" s="16">
        <f t="shared" si="0"/>
        <v>0</v>
      </c>
      <c r="L12" s="16">
        <f t="shared" si="1"/>
        <v>0</v>
      </c>
      <c r="M12" s="10"/>
    </row>
    <row r="13" s="1" customFormat="1" ht="28" customHeight="1" outlineLevel="1" spans="1:13">
      <c r="A13" s="10">
        <v>10</v>
      </c>
      <c r="B13" s="10" t="s">
        <v>58</v>
      </c>
      <c r="C13" s="10"/>
      <c r="D13" s="10" t="s">
        <v>59</v>
      </c>
      <c r="E13" s="11"/>
      <c r="F13" s="11" t="s">
        <v>60</v>
      </c>
      <c r="G13" s="12">
        <v>150</v>
      </c>
      <c r="H13" s="9" t="s">
        <v>61</v>
      </c>
      <c r="I13" s="16"/>
      <c r="J13" s="12"/>
      <c r="K13" s="16">
        <f t="shared" si="0"/>
        <v>0</v>
      </c>
      <c r="L13" s="16">
        <f t="shared" si="1"/>
        <v>0</v>
      </c>
      <c r="M13" s="20"/>
    </row>
    <row r="14" s="1" customFormat="1" ht="28" customHeight="1" outlineLevel="1" spans="1:13">
      <c r="A14" s="10">
        <v>11</v>
      </c>
      <c r="B14" s="10" t="s">
        <v>62</v>
      </c>
      <c r="C14" s="10"/>
      <c r="D14" s="10" t="s">
        <v>63</v>
      </c>
      <c r="E14" s="11"/>
      <c r="F14" s="11" t="s">
        <v>60</v>
      </c>
      <c r="G14" s="12">
        <v>50</v>
      </c>
      <c r="H14" s="10" t="s">
        <v>61</v>
      </c>
      <c r="I14" s="12"/>
      <c r="J14" s="12"/>
      <c r="K14" s="16">
        <f t="shared" si="0"/>
        <v>0</v>
      </c>
      <c r="L14" s="16">
        <f t="shared" si="1"/>
        <v>0</v>
      </c>
      <c r="M14" s="20"/>
    </row>
    <row r="15" s="1" customFormat="1" ht="28" customHeight="1" outlineLevel="1" spans="1:13">
      <c r="A15" s="10">
        <v>12</v>
      </c>
      <c r="B15" s="10" t="s">
        <v>64</v>
      </c>
      <c r="C15" s="10"/>
      <c r="D15" s="10"/>
      <c r="E15" s="10" t="s">
        <v>65</v>
      </c>
      <c r="F15" s="11" t="s">
        <v>66</v>
      </c>
      <c r="G15" s="12">
        <v>2</v>
      </c>
      <c r="H15" s="10" t="s">
        <v>67</v>
      </c>
      <c r="I15" s="12"/>
      <c r="J15" s="12"/>
      <c r="K15" s="16">
        <f t="shared" si="0"/>
        <v>0</v>
      </c>
      <c r="L15" s="16">
        <f t="shared" si="1"/>
        <v>0</v>
      </c>
      <c r="M15" s="9" t="s">
        <v>68</v>
      </c>
    </row>
    <row r="16" s="1" customFormat="1" ht="28" customHeight="1" outlineLevel="1" spans="1:13">
      <c r="A16" s="10">
        <v>13</v>
      </c>
      <c r="B16" s="10" t="s">
        <v>69</v>
      </c>
      <c r="C16" s="10"/>
      <c r="D16" s="10" t="s">
        <v>70</v>
      </c>
      <c r="E16" s="10"/>
      <c r="F16" s="11" t="s">
        <v>71</v>
      </c>
      <c r="G16" s="16">
        <v>1</v>
      </c>
      <c r="H16" s="9" t="s">
        <v>57</v>
      </c>
      <c r="I16" s="12"/>
      <c r="J16" s="12"/>
      <c r="K16" s="16">
        <f t="shared" si="0"/>
        <v>0</v>
      </c>
      <c r="L16" s="16">
        <f t="shared" si="1"/>
        <v>0</v>
      </c>
      <c r="M16" s="9"/>
    </row>
    <row r="17" s="2" customFormat="1" ht="28" customHeight="1" spans="1:13">
      <c r="A17" s="10">
        <v>14</v>
      </c>
      <c r="B17" s="21" t="s">
        <v>72</v>
      </c>
      <c r="C17" s="22"/>
      <c r="D17" s="22"/>
      <c r="E17" s="22"/>
      <c r="F17" s="22"/>
      <c r="G17" s="22"/>
      <c r="H17" s="22"/>
      <c r="I17" s="22"/>
      <c r="J17" s="22"/>
      <c r="K17" s="23"/>
      <c r="L17" s="24">
        <f>SUM(L5:L16)</f>
        <v>0</v>
      </c>
      <c r="M17" s="25"/>
    </row>
    <row r="18" s="1" customFormat="1" ht="28" customHeight="1" spans="1:13">
      <c r="A18" s="9" t="s">
        <v>73</v>
      </c>
      <c r="B18" s="7" t="s">
        <v>6</v>
      </c>
      <c r="C18" s="7"/>
      <c r="D18" s="7"/>
      <c r="E18" s="7"/>
      <c r="F18" s="7"/>
      <c r="G18" s="8"/>
      <c r="H18" s="7"/>
      <c r="I18" s="8"/>
      <c r="J18" s="8"/>
      <c r="K18" s="8"/>
      <c r="L18" s="8"/>
      <c r="M18" s="7"/>
    </row>
    <row r="19" s="1" customFormat="1" ht="28" customHeight="1" outlineLevel="1" spans="1:13">
      <c r="A19" s="26">
        <v>1</v>
      </c>
      <c r="B19" s="10" t="s">
        <v>74</v>
      </c>
      <c r="C19" s="10" t="s">
        <v>25</v>
      </c>
      <c r="D19" s="10" t="s">
        <v>75</v>
      </c>
      <c r="E19" s="11" t="s">
        <v>76</v>
      </c>
      <c r="F19" s="11" t="s">
        <v>28</v>
      </c>
      <c r="G19" s="12">
        <v>2</v>
      </c>
      <c r="H19" s="18" t="s">
        <v>34</v>
      </c>
      <c r="I19" s="10"/>
      <c r="J19" s="12"/>
      <c r="K19" s="16">
        <f t="shared" ref="K19:K24" si="2">+I19+J19</f>
        <v>0</v>
      </c>
      <c r="L19" s="16">
        <f t="shared" ref="L19:L24" si="3">+K19*G19</f>
        <v>0</v>
      </c>
      <c r="M19" s="10"/>
    </row>
    <row r="20" s="1" customFormat="1" ht="28" customHeight="1" outlineLevel="1" spans="1:13">
      <c r="A20" s="26">
        <v>2</v>
      </c>
      <c r="B20" s="10" t="s">
        <v>77</v>
      </c>
      <c r="C20" s="10" t="s">
        <v>25</v>
      </c>
      <c r="D20" s="10" t="s">
        <v>78</v>
      </c>
      <c r="E20" s="11" t="s">
        <v>79</v>
      </c>
      <c r="F20" s="11" t="s">
        <v>28</v>
      </c>
      <c r="G20" s="12">
        <v>2</v>
      </c>
      <c r="H20" s="18" t="s">
        <v>34</v>
      </c>
      <c r="I20" s="10"/>
      <c r="J20" s="12"/>
      <c r="K20" s="16">
        <f t="shared" si="2"/>
        <v>0</v>
      </c>
      <c r="L20" s="16">
        <f t="shared" si="3"/>
        <v>0</v>
      </c>
      <c r="M20" s="10"/>
    </row>
    <row r="21" s="1" customFormat="1" ht="28" customHeight="1" outlineLevel="1" spans="1:13">
      <c r="A21" s="26">
        <v>3</v>
      </c>
      <c r="B21" s="10" t="s">
        <v>80</v>
      </c>
      <c r="C21" s="10" t="s">
        <v>25</v>
      </c>
      <c r="D21" s="10" t="s">
        <v>81</v>
      </c>
      <c r="E21" s="11" t="s">
        <v>82</v>
      </c>
      <c r="F21" s="11" t="s">
        <v>28</v>
      </c>
      <c r="G21" s="12">
        <v>2</v>
      </c>
      <c r="H21" s="18" t="s">
        <v>34</v>
      </c>
      <c r="I21" s="10"/>
      <c r="J21" s="12"/>
      <c r="K21" s="16">
        <f t="shared" si="2"/>
        <v>0</v>
      </c>
      <c r="L21" s="16">
        <f t="shared" si="3"/>
        <v>0</v>
      </c>
      <c r="M21" s="10"/>
    </row>
    <row r="22" s="1" customFormat="1" ht="28" customHeight="1" outlineLevel="1" spans="1:13">
      <c r="A22" s="26">
        <v>4</v>
      </c>
      <c r="B22" s="10" t="s">
        <v>41</v>
      </c>
      <c r="C22" s="10" t="s">
        <v>25</v>
      </c>
      <c r="D22" s="10" t="s">
        <v>42</v>
      </c>
      <c r="E22" s="11" t="s">
        <v>43</v>
      </c>
      <c r="F22" s="11" t="s">
        <v>28</v>
      </c>
      <c r="G22" s="12">
        <v>4</v>
      </c>
      <c r="H22" s="18" t="s">
        <v>29</v>
      </c>
      <c r="I22" s="12"/>
      <c r="J22" s="12"/>
      <c r="K22" s="16">
        <f t="shared" si="2"/>
        <v>0</v>
      </c>
      <c r="L22" s="16">
        <f t="shared" si="3"/>
        <v>0</v>
      </c>
      <c r="M22" s="10"/>
    </row>
    <row r="23" s="1" customFormat="1" ht="28" customHeight="1" outlineLevel="1" spans="1:13">
      <c r="A23" s="26">
        <v>5</v>
      </c>
      <c r="B23" s="10" t="s">
        <v>44</v>
      </c>
      <c r="C23" s="10" t="s">
        <v>25</v>
      </c>
      <c r="D23" s="10" t="s">
        <v>45</v>
      </c>
      <c r="E23" s="11" t="s">
        <v>46</v>
      </c>
      <c r="F23" s="11" t="s">
        <v>28</v>
      </c>
      <c r="G23" s="12">
        <v>4</v>
      </c>
      <c r="H23" s="18" t="s">
        <v>47</v>
      </c>
      <c r="I23" s="10"/>
      <c r="J23" s="12"/>
      <c r="K23" s="16">
        <f t="shared" si="2"/>
        <v>0</v>
      </c>
      <c r="L23" s="16">
        <f t="shared" si="3"/>
        <v>0</v>
      </c>
      <c r="M23" s="10"/>
    </row>
    <row r="24" s="1" customFormat="1" ht="28" customHeight="1" outlineLevel="1" spans="1:13">
      <c r="A24" s="26">
        <v>6</v>
      </c>
      <c r="B24" s="10" t="s">
        <v>48</v>
      </c>
      <c r="C24" s="10" t="s">
        <v>25</v>
      </c>
      <c r="D24" s="10" t="s">
        <v>49</v>
      </c>
      <c r="E24" s="10" t="s">
        <v>50</v>
      </c>
      <c r="F24" s="10" t="s">
        <v>28</v>
      </c>
      <c r="G24" s="12">
        <v>8</v>
      </c>
      <c r="H24" s="18" t="s">
        <v>34</v>
      </c>
      <c r="I24" s="19"/>
      <c r="J24" s="12"/>
      <c r="K24" s="16">
        <f t="shared" si="2"/>
        <v>0</v>
      </c>
      <c r="L24" s="16">
        <f t="shared" si="3"/>
        <v>0</v>
      </c>
      <c r="M24" s="10"/>
    </row>
    <row r="25" s="1" customFormat="1" ht="28" customHeight="1" outlineLevel="1" spans="1:13">
      <c r="A25" s="26">
        <v>7</v>
      </c>
      <c r="B25" s="10" t="s">
        <v>51</v>
      </c>
      <c r="C25" s="10" t="s">
        <v>25</v>
      </c>
      <c r="D25" s="10" t="s">
        <v>52</v>
      </c>
      <c r="E25" s="10" t="s">
        <v>53</v>
      </c>
      <c r="F25" s="10" t="s">
        <v>28</v>
      </c>
      <c r="G25" s="12">
        <v>2</v>
      </c>
      <c r="H25" s="18" t="s">
        <v>29</v>
      </c>
      <c r="I25" s="10"/>
      <c r="J25" s="12"/>
      <c r="K25" s="16">
        <f t="shared" ref="K25:K34" si="4">+I25+J25</f>
        <v>0</v>
      </c>
      <c r="L25" s="16">
        <f t="shared" ref="L25:L34" si="5">+K25*G25</f>
        <v>0</v>
      </c>
      <c r="M25" s="10"/>
    </row>
    <row r="26" s="1" customFormat="1" ht="28" customHeight="1" outlineLevel="1" spans="1:13">
      <c r="A26" s="26">
        <v>8</v>
      </c>
      <c r="B26" s="10" t="s">
        <v>54</v>
      </c>
      <c r="C26" s="10" t="s">
        <v>25</v>
      </c>
      <c r="D26" s="10" t="s">
        <v>55</v>
      </c>
      <c r="E26" s="10" t="s">
        <v>56</v>
      </c>
      <c r="F26" s="10" t="s">
        <v>28</v>
      </c>
      <c r="G26" s="12">
        <v>1</v>
      </c>
      <c r="H26" s="18" t="s">
        <v>57</v>
      </c>
      <c r="I26" s="10"/>
      <c r="J26" s="12"/>
      <c r="K26" s="16">
        <f t="shared" si="4"/>
        <v>0</v>
      </c>
      <c r="L26" s="16">
        <f t="shared" si="5"/>
        <v>0</v>
      </c>
      <c r="M26" s="10"/>
    </row>
    <row r="27" s="1" customFormat="1" ht="28" customHeight="1" outlineLevel="1" spans="1:13">
      <c r="A27" s="26">
        <v>9</v>
      </c>
      <c r="B27" s="10" t="s">
        <v>58</v>
      </c>
      <c r="C27" s="10"/>
      <c r="D27" s="10"/>
      <c r="E27" s="10"/>
      <c r="F27" s="10" t="s">
        <v>60</v>
      </c>
      <c r="G27" s="12">
        <v>305</v>
      </c>
      <c r="H27" s="10" t="s">
        <v>61</v>
      </c>
      <c r="I27" s="12"/>
      <c r="J27" s="12"/>
      <c r="K27" s="16">
        <f t="shared" si="4"/>
        <v>0</v>
      </c>
      <c r="L27" s="16">
        <f t="shared" si="5"/>
        <v>0</v>
      </c>
      <c r="M27" s="9"/>
    </row>
    <row r="28" s="1" customFormat="1" ht="28" customHeight="1" outlineLevel="1" spans="1:13">
      <c r="A28" s="26">
        <v>10</v>
      </c>
      <c r="B28" s="10" t="s">
        <v>83</v>
      </c>
      <c r="C28" s="27"/>
      <c r="D28" s="10" t="s">
        <v>63</v>
      </c>
      <c r="E28" s="9"/>
      <c r="F28" s="11" t="s">
        <v>60</v>
      </c>
      <c r="G28" s="16">
        <v>200</v>
      </c>
      <c r="H28" s="9" t="s">
        <v>61</v>
      </c>
      <c r="I28" s="12"/>
      <c r="J28" s="12"/>
      <c r="K28" s="16">
        <f t="shared" si="4"/>
        <v>0</v>
      </c>
      <c r="L28" s="16">
        <f t="shared" si="5"/>
        <v>0</v>
      </c>
      <c r="M28" s="9"/>
    </row>
    <row r="29" s="1" customFormat="1" ht="28" customHeight="1" outlineLevel="1" spans="1:13">
      <c r="A29" s="26">
        <v>11</v>
      </c>
      <c r="B29" s="10" t="s">
        <v>84</v>
      </c>
      <c r="C29" s="10"/>
      <c r="D29" s="10" t="s">
        <v>85</v>
      </c>
      <c r="E29" s="10"/>
      <c r="F29" s="11" t="s">
        <v>86</v>
      </c>
      <c r="G29" s="12">
        <v>50</v>
      </c>
      <c r="H29" s="10" t="s">
        <v>61</v>
      </c>
      <c r="I29" s="12"/>
      <c r="J29" s="12"/>
      <c r="K29" s="16">
        <f t="shared" si="4"/>
        <v>0</v>
      </c>
      <c r="L29" s="16">
        <f t="shared" si="5"/>
        <v>0</v>
      </c>
      <c r="M29" s="9"/>
    </row>
    <row r="30" s="1" customFormat="1" ht="28" customHeight="1" outlineLevel="1" spans="1:13">
      <c r="A30" s="26">
        <v>12</v>
      </c>
      <c r="B30" s="10" t="s">
        <v>87</v>
      </c>
      <c r="C30" s="10"/>
      <c r="D30" s="10" t="s">
        <v>88</v>
      </c>
      <c r="E30" s="10"/>
      <c r="F30" s="11" t="s">
        <v>86</v>
      </c>
      <c r="G30" s="12">
        <v>50</v>
      </c>
      <c r="H30" s="10" t="s">
        <v>61</v>
      </c>
      <c r="I30" s="12"/>
      <c r="J30" s="12"/>
      <c r="K30" s="16">
        <f t="shared" si="4"/>
        <v>0</v>
      </c>
      <c r="L30" s="16">
        <f t="shared" si="5"/>
        <v>0</v>
      </c>
      <c r="M30" s="9"/>
    </row>
    <row r="31" s="1" customFormat="1" ht="28" customHeight="1" outlineLevel="1" spans="1:13">
      <c r="A31" s="26">
        <v>13</v>
      </c>
      <c r="B31" s="10" t="s">
        <v>89</v>
      </c>
      <c r="C31" s="10"/>
      <c r="D31" s="10" t="s">
        <v>90</v>
      </c>
      <c r="E31" s="10"/>
      <c r="F31" s="11" t="s">
        <v>66</v>
      </c>
      <c r="G31" s="12">
        <v>1</v>
      </c>
      <c r="H31" s="10" t="s">
        <v>57</v>
      </c>
      <c r="I31" s="12"/>
      <c r="J31" s="12"/>
      <c r="K31" s="16">
        <f t="shared" si="4"/>
        <v>0</v>
      </c>
      <c r="L31" s="16">
        <f t="shared" si="5"/>
        <v>0</v>
      </c>
      <c r="M31" s="9"/>
    </row>
    <row r="32" s="1" customFormat="1" ht="28" customHeight="1" outlineLevel="1" spans="1:13">
      <c r="A32" s="26">
        <v>14</v>
      </c>
      <c r="B32" s="10" t="s">
        <v>91</v>
      </c>
      <c r="C32" s="10"/>
      <c r="D32" s="10"/>
      <c r="E32" s="10" t="s">
        <v>92</v>
      </c>
      <c r="F32" s="11" t="s">
        <v>66</v>
      </c>
      <c r="G32" s="12">
        <v>8</v>
      </c>
      <c r="H32" s="10" t="s">
        <v>67</v>
      </c>
      <c r="I32" s="12"/>
      <c r="J32" s="12"/>
      <c r="K32" s="16">
        <f t="shared" si="4"/>
        <v>0</v>
      </c>
      <c r="L32" s="16">
        <f t="shared" si="5"/>
        <v>0</v>
      </c>
      <c r="M32" s="9"/>
    </row>
    <row r="33" s="1" customFormat="1" ht="28" customHeight="1" outlineLevel="1" spans="1:13">
      <c r="A33" s="26">
        <v>15</v>
      </c>
      <c r="B33" s="10" t="s">
        <v>93</v>
      </c>
      <c r="C33" s="10"/>
      <c r="D33" s="10"/>
      <c r="E33" s="10" t="s">
        <v>94</v>
      </c>
      <c r="F33" s="11" t="s">
        <v>66</v>
      </c>
      <c r="G33" s="12">
        <v>2</v>
      </c>
      <c r="H33" s="10" t="s">
        <v>67</v>
      </c>
      <c r="I33" s="12"/>
      <c r="J33" s="12"/>
      <c r="K33" s="16">
        <f t="shared" si="4"/>
        <v>0</v>
      </c>
      <c r="L33" s="16">
        <f t="shared" si="5"/>
        <v>0</v>
      </c>
      <c r="M33" s="9"/>
    </row>
    <row r="34" s="1" customFormat="1" ht="28" customHeight="1" outlineLevel="1" spans="1:13">
      <c r="A34" s="26">
        <v>16</v>
      </c>
      <c r="B34" s="10" t="s">
        <v>69</v>
      </c>
      <c r="C34" s="9"/>
      <c r="D34" s="10" t="s">
        <v>70</v>
      </c>
      <c r="E34" s="9"/>
      <c r="F34" s="11" t="s">
        <v>71</v>
      </c>
      <c r="G34" s="16">
        <v>1</v>
      </c>
      <c r="H34" s="9" t="s">
        <v>57</v>
      </c>
      <c r="I34" s="16"/>
      <c r="J34" s="16"/>
      <c r="K34" s="16">
        <f t="shared" si="4"/>
        <v>0</v>
      </c>
      <c r="L34" s="16">
        <f t="shared" si="5"/>
        <v>0</v>
      </c>
      <c r="M34" s="9"/>
    </row>
    <row r="35" s="2" customFormat="1" ht="28" customHeight="1" spans="1:13">
      <c r="A35" s="26">
        <v>17</v>
      </c>
      <c r="B35" s="21" t="s">
        <v>72</v>
      </c>
      <c r="C35" s="22"/>
      <c r="D35" s="22"/>
      <c r="E35" s="22"/>
      <c r="F35" s="22"/>
      <c r="G35" s="22"/>
      <c r="H35" s="22"/>
      <c r="I35" s="22"/>
      <c r="J35" s="22"/>
      <c r="K35" s="23"/>
      <c r="L35" s="24">
        <f>SUM(L19:L34)</f>
        <v>0</v>
      </c>
      <c r="M35" s="25"/>
    </row>
    <row r="36" s="1" customFormat="1" ht="28" customHeight="1" spans="1:13">
      <c r="A36" s="26" t="s">
        <v>95</v>
      </c>
      <c r="B36" s="7" t="s">
        <v>7</v>
      </c>
      <c r="C36" s="7"/>
      <c r="D36" s="7"/>
      <c r="E36" s="7"/>
      <c r="F36" s="7"/>
      <c r="G36" s="8"/>
      <c r="H36" s="7"/>
      <c r="I36" s="8"/>
      <c r="J36" s="8"/>
      <c r="K36" s="8"/>
      <c r="L36" s="8"/>
      <c r="M36" s="7"/>
    </row>
    <row r="37" ht="28" customHeight="1" outlineLevel="1" spans="1:13">
      <c r="A37" s="26">
        <v>1</v>
      </c>
      <c r="B37" s="28" t="s">
        <v>96</v>
      </c>
      <c r="C37" s="29" t="s">
        <v>97</v>
      </c>
      <c r="D37" s="29" t="s">
        <v>98</v>
      </c>
      <c r="E37" s="30" t="s">
        <v>99</v>
      </c>
      <c r="F37" s="11" t="s">
        <v>28</v>
      </c>
      <c r="G37" s="31">
        <v>3.57</v>
      </c>
      <c r="H37" s="29" t="s">
        <v>100</v>
      </c>
      <c r="I37" s="32"/>
      <c r="J37" s="32"/>
      <c r="K37" s="16">
        <f t="shared" ref="K37:K43" si="6">+I37+J37</f>
        <v>0</v>
      </c>
      <c r="L37" s="27">
        <f>K37*G37</f>
        <v>0</v>
      </c>
      <c r="M37" s="32"/>
    </row>
    <row r="38" ht="28" customHeight="1" outlineLevel="1" spans="1:13">
      <c r="A38" s="26">
        <v>2</v>
      </c>
      <c r="B38" s="28" t="s">
        <v>101</v>
      </c>
      <c r="C38" s="29" t="s">
        <v>102</v>
      </c>
      <c r="D38" s="29" t="s">
        <v>103</v>
      </c>
      <c r="E38" s="30" t="s">
        <v>104</v>
      </c>
      <c r="F38" s="11" t="s">
        <v>28</v>
      </c>
      <c r="G38" s="31">
        <v>1</v>
      </c>
      <c r="H38" s="29" t="s">
        <v>29</v>
      </c>
      <c r="I38" s="32"/>
      <c r="J38" s="32"/>
      <c r="K38" s="16">
        <f t="shared" si="6"/>
        <v>0</v>
      </c>
      <c r="L38" s="27">
        <f t="shared" ref="L38:L43" si="7">K38*G38</f>
        <v>0</v>
      </c>
      <c r="M38" s="32"/>
    </row>
    <row r="39" ht="28" customHeight="1" outlineLevel="1" spans="1:13">
      <c r="A39" s="26">
        <v>3</v>
      </c>
      <c r="B39" s="28" t="s">
        <v>105</v>
      </c>
      <c r="C39" s="29" t="s">
        <v>106</v>
      </c>
      <c r="D39" s="29" t="s">
        <v>107</v>
      </c>
      <c r="E39" s="33" t="s">
        <v>108</v>
      </c>
      <c r="F39" s="11" t="s">
        <v>28</v>
      </c>
      <c r="G39" s="31">
        <v>1</v>
      </c>
      <c r="H39" s="29" t="s">
        <v>29</v>
      </c>
      <c r="I39" s="32"/>
      <c r="J39" s="32"/>
      <c r="K39" s="16">
        <f t="shared" si="6"/>
        <v>0</v>
      </c>
      <c r="L39" s="27">
        <f t="shared" si="7"/>
        <v>0</v>
      </c>
      <c r="M39" s="32"/>
    </row>
    <row r="40" ht="28" customHeight="1" outlineLevel="1" spans="1:13">
      <c r="A40" s="26">
        <v>4</v>
      </c>
      <c r="B40" s="34" t="s">
        <v>109</v>
      </c>
      <c r="C40" s="29" t="s">
        <v>110</v>
      </c>
      <c r="D40" s="29" t="s">
        <v>111</v>
      </c>
      <c r="E40" s="35" t="s">
        <v>112</v>
      </c>
      <c r="F40" s="11" t="s">
        <v>28</v>
      </c>
      <c r="G40" s="36">
        <v>1</v>
      </c>
      <c r="H40" s="29" t="s">
        <v>29</v>
      </c>
      <c r="I40" s="32"/>
      <c r="J40" s="32"/>
      <c r="K40" s="16">
        <f t="shared" si="6"/>
        <v>0</v>
      </c>
      <c r="L40" s="27">
        <f t="shared" si="7"/>
        <v>0</v>
      </c>
      <c r="M40" s="32"/>
    </row>
    <row r="41" ht="28" customHeight="1" outlineLevel="1" spans="1:13">
      <c r="A41" s="26">
        <v>5</v>
      </c>
      <c r="B41" s="34" t="s">
        <v>113</v>
      </c>
      <c r="C41" s="29" t="s">
        <v>110</v>
      </c>
      <c r="D41" s="29" t="s">
        <v>114</v>
      </c>
      <c r="E41" s="35" t="s">
        <v>115</v>
      </c>
      <c r="F41" s="11" t="s">
        <v>66</v>
      </c>
      <c r="G41" s="36">
        <v>1</v>
      </c>
      <c r="H41" s="29" t="s">
        <v>29</v>
      </c>
      <c r="I41" s="32"/>
      <c r="J41" s="32"/>
      <c r="K41" s="16">
        <f t="shared" si="6"/>
        <v>0</v>
      </c>
      <c r="L41" s="27">
        <f t="shared" si="7"/>
        <v>0</v>
      </c>
      <c r="M41" s="32"/>
    </row>
    <row r="42" ht="28" customHeight="1" outlineLevel="1" spans="1:13">
      <c r="A42" s="26">
        <v>6</v>
      </c>
      <c r="B42" s="34" t="s">
        <v>116</v>
      </c>
      <c r="C42" s="29" t="s">
        <v>110</v>
      </c>
      <c r="D42" s="29" t="s">
        <v>114</v>
      </c>
      <c r="E42" s="35" t="s">
        <v>117</v>
      </c>
      <c r="F42" s="11" t="s">
        <v>66</v>
      </c>
      <c r="G42" s="36">
        <v>1</v>
      </c>
      <c r="H42" s="29" t="s">
        <v>29</v>
      </c>
      <c r="I42" s="32"/>
      <c r="J42" s="32"/>
      <c r="K42" s="16">
        <f t="shared" si="6"/>
        <v>0</v>
      </c>
      <c r="L42" s="27">
        <f t="shared" si="7"/>
        <v>0</v>
      </c>
      <c r="M42" s="32"/>
    </row>
    <row r="43" ht="28" customHeight="1" outlineLevel="1" spans="1:13">
      <c r="A43" s="26">
        <v>7</v>
      </c>
      <c r="B43" s="28" t="s">
        <v>118</v>
      </c>
      <c r="C43" s="29" t="s">
        <v>110</v>
      </c>
      <c r="D43" s="29" t="s">
        <v>114</v>
      </c>
      <c r="E43" s="30" t="s">
        <v>119</v>
      </c>
      <c r="F43" s="11" t="s">
        <v>66</v>
      </c>
      <c r="G43" s="31">
        <v>1</v>
      </c>
      <c r="H43" s="29" t="s">
        <v>29</v>
      </c>
      <c r="I43" s="32"/>
      <c r="J43" s="32"/>
      <c r="K43" s="16">
        <f t="shared" si="6"/>
        <v>0</v>
      </c>
      <c r="L43" s="27">
        <f t="shared" si="7"/>
        <v>0</v>
      </c>
      <c r="M43" s="32"/>
    </row>
    <row r="44" ht="28" customHeight="1" spans="1:13">
      <c r="A44" s="26">
        <v>8</v>
      </c>
      <c r="B44" s="27" t="s">
        <v>72</v>
      </c>
      <c r="C44" s="27"/>
      <c r="D44" s="27"/>
      <c r="E44" s="27"/>
      <c r="F44" s="27"/>
      <c r="G44" s="27"/>
      <c r="H44" s="27"/>
      <c r="I44" s="27"/>
      <c r="J44" s="27"/>
      <c r="K44" s="27"/>
      <c r="L44" s="37">
        <f>SUM(L37:L43)</f>
        <v>0</v>
      </c>
      <c r="M44" s="32"/>
    </row>
  </sheetData>
  <mergeCells count="7">
    <mergeCell ref="A1:M1"/>
    <mergeCell ref="B3:M3"/>
    <mergeCell ref="B17:K17"/>
    <mergeCell ref="B18:M18"/>
    <mergeCell ref="B35:K35"/>
    <mergeCell ref="B36:M36"/>
    <mergeCell ref="B44:K4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8"/>
  <sheetViews>
    <sheetView topLeftCell="A28" workbookViewId="0">
      <selection activeCell="R58" sqref="R58"/>
    </sheetView>
  </sheetViews>
  <sheetFormatPr defaultColWidth="9" defaultRowHeight="14.4"/>
  <sheetData>
    <row r="1" spans="1:2">
      <c r="A1" t="s">
        <v>23</v>
      </c>
      <c r="B1" t="s">
        <v>120</v>
      </c>
    </row>
    <row r="28" spans="1:13">
      <c r="A28" t="s">
        <v>73</v>
      </c>
      <c r="B28" t="s">
        <v>121</v>
      </c>
      <c r="M28" t="s">
        <v>122</v>
      </c>
    </row>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汇总表</vt:lpstr>
      <vt:lpstr>报价单</vt:lpstr>
      <vt:lpstr>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dc:creator>
  <cp:lastModifiedBy>唐之引</cp:lastModifiedBy>
  <dcterms:created xsi:type="dcterms:W3CDTF">2026-05-06T03:48:00Z</dcterms:created>
  <dcterms:modified xsi:type="dcterms:W3CDTF">2026-05-21T06:14:49Z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730AD7CDC2074309A13158C89744D046_13</vt:lpwstr>
  </property>
  <property fmtid="{D5CDD505-2E9C-101B-9397-08002B2CF9AE}" pid="3" name="KSOProductBuildVer">
    <vt:lpwstr>2052-12.1.0.26375</vt:lpwstr>
  </property>
  <property fmtid="{D5CDD505-2E9C-101B-9397-08002B2CF9AE}" pid="4" name="CalculationRule">
    <vt:i4>1</vt:i4>
  </property>
  <property fmtid="{D5CDD505-2E9C-101B-9397-08002B2CF9AE}" pid="5" name="KSOReadingLayout">
    <vt:bool>true</vt:bool>
  </property>
</Properties>
</file>